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<sst xmlns="http://schemas.openxmlformats.org/spreadsheetml/2006/main" count="96" uniqueCount="48">
  <si>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</si>
  <si>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</si>
  <si>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</si>
  <si>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</si>
  <si>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</si>
  <si>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</si>
  <si>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</si>
  <si>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</si>
  <si>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</si>
  <si>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</si>
  <si>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</si>
  <si>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</si>
  <si>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</si>
  <si>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</si>
  <si>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</si>
  <si>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</si>
  <si>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</si>
  <si>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</si>
  <si>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</si>
  <si>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</si>
  <si>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</si>
  <si>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</si>
  <si>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</si>
  <si>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</si>
  <si>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</si>
  <si>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</si>
  <si>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</si>
  <si>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</si>
  <si>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</si>
  <si>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</si>
  <si>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</si>
  <si>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</si>
  <si>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</si>
  <si>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</si>
  <si>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</si>
  <si>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</si>
  <si>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</si>
  <si>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</si>
  <si>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</si>
  <si>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</si>
  <si>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</si>
  <si>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</si>
  <si>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</si>
  <si>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</si>
  <si>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</si>
  <si>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</si>
  <si>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ROMITA, GTO.
ESTADO ANALÍTICO DE INGRESOS
DEL 1 DE ENERO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</si>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</sst>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6" fillId="0" borderId="0" xfId="59" applyFont="1" applyFill="1" applyBorder="1" applyAlignment="1" applyProtection="1">
      <alignment vertical="top"/>
      <protection locked="0"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1" xfId="59" applyFont="1" applyFill="1" applyBorder="1" applyAlignment="1">
      <alignment horizontal="center" vertical="center" wrapText="1"/>
      <protection/>
    </xf>
    <xf numFmtId="0" fontId="4" fillId="33" borderId="12" xfId="59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quotePrefix="1">
      <alignment horizontal="center" vertical="center" wrapText="1"/>
      <protection/>
    </xf>
    <xf numFmtId="0" fontId="4" fillId="33" borderId="11" xfId="59" applyFont="1" applyFill="1" applyBorder="1" applyAlignment="1" quotePrefix="1">
      <alignment horizontal="center" vertical="center" wrapText="1"/>
      <protection/>
    </xf>
    <xf numFmtId="0" fontId="3" fillId="0" borderId="12" xfId="59" applyFont="1" applyFill="1" applyBorder="1" applyAlignment="1" applyProtection="1" quotePrefix="1">
      <alignment horizontal="center" vertical="top"/>
      <protection locked="0"/>
    </xf>
    <xf numFmtId="0" fontId="4" fillId="0" borderId="13" xfId="59" applyFont="1" applyFill="1" applyBorder="1" applyAlignment="1" applyProtection="1">
      <alignment horizontal="left" vertical="top" indent="3"/>
      <protection locked="0"/>
    </xf>
    <xf numFmtId="4" fontId="3" fillId="0" borderId="13" xfId="59" applyNumberFormat="1" applyFont="1" applyFill="1" applyBorder="1" applyAlignment="1" applyProtection="1">
      <alignment vertical="top"/>
      <protection locked="0"/>
    </xf>
    <xf numFmtId="4" fontId="3" fillId="0" borderId="14" xfId="59" applyNumberFormat="1" applyFont="1" applyFill="1" applyBorder="1" applyAlignment="1" applyProtection="1">
      <alignment vertical="top"/>
      <protection locked="0"/>
    </xf>
    <xf numFmtId="4" fontId="0" fillId="0" borderId="15" xfId="59" applyNumberFormat="1" applyFont="1" applyFill="1" applyBorder="1" applyAlignment="1" applyProtection="1">
      <alignment vertical="top"/>
      <protection locked="0"/>
    </xf>
    <xf numFmtId="0" fontId="4" fillId="0" borderId="16" xfId="60" applyFont="1" applyFill="1" applyBorder="1" applyAlignment="1" applyProtection="1">
      <alignment horizontal="center" vertical="top"/>
      <protection/>
    </xf>
    <xf numFmtId="0" fontId="4" fillId="0" borderId="0" xfId="59" applyFont="1" applyFill="1" applyBorder="1" applyAlignment="1" applyProtection="1">
      <alignment horizontal="justify" vertical="top" wrapText="1"/>
      <protection/>
    </xf>
    <xf numFmtId="0" fontId="3" fillId="0" borderId="16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12" xfId="59" applyFont="1" applyFill="1" applyBorder="1" applyAlignment="1" applyProtection="1" quotePrefix="1">
      <alignment horizontal="center" vertical="top"/>
      <protection/>
    </xf>
    <xf numFmtId="0" fontId="4" fillId="0" borderId="13" xfId="59" applyFont="1" applyFill="1" applyBorder="1" applyAlignment="1" applyProtection="1">
      <alignment horizontal="center" vertical="top" wrapText="1"/>
      <protection/>
    </xf>
    <xf numFmtId="4" fontId="0" fillId="0" borderId="14" xfId="59" applyNumberFormat="1" applyFont="1" applyFill="1" applyBorder="1" applyAlignment="1" applyProtection="1">
      <alignment vertical="top"/>
      <protection locked="0"/>
    </xf>
    <xf numFmtId="4" fontId="0" fillId="0" borderId="17" xfId="59" applyNumberFormat="1" applyFont="1" applyFill="1" applyBorder="1" applyAlignment="1" applyProtection="1">
      <alignment vertical="top"/>
      <protection locked="0"/>
    </xf>
    <xf numFmtId="4" fontId="3" fillId="0" borderId="11" xfId="59" applyNumberFormat="1" applyFont="1" applyFill="1" applyBorder="1" applyAlignment="1" applyProtection="1">
      <alignment vertical="top"/>
      <protection locked="0"/>
    </xf>
    <xf numFmtId="4" fontId="4" fillId="0" borderId="14" xfId="59" applyNumberFormat="1" applyFont="1" applyFill="1" applyBorder="1" applyAlignment="1" applyProtection="1">
      <alignment vertical="top"/>
      <protection locked="0"/>
    </xf>
    <xf numFmtId="4" fontId="3" fillId="0" borderId="17" xfId="59" applyNumberFormat="1" applyFont="1" applyFill="1" applyBorder="1" applyAlignment="1" applyProtection="1">
      <alignment vertical="top"/>
      <protection locked="0"/>
    </xf>
    <xf numFmtId="4" fontId="4" fillId="0" borderId="17" xfId="59" applyNumberFormat="1" applyFont="1" applyFill="1" applyBorder="1" applyAlignment="1" applyProtection="1">
      <alignment vertical="top"/>
      <protection locked="0"/>
    </xf>
    <xf numFmtId="4" fontId="3" fillId="0" borderId="15" xfId="59" applyNumberFormat="1" applyFont="1" applyFill="1" applyBorder="1" applyAlignment="1" applyProtection="1">
      <alignment vertical="top"/>
      <protection locked="0"/>
    </xf>
    <xf numFmtId="0" fontId="3" fillId="0" borderId="18" xfId="59" applyFont="1" applyFill="1" applyBorder="1" applyAlignment="1" applyProtection="1" quotePrefix="1">
      <alignment horizontal="center" vertical="top"/>
      <protection locked="0"/>
    </xf>
    <xf numFmtId="0" fontId="3" fillId="0" borderId="18" xfId="59" applyFont="1" applyFill="1" applyBorder="1" applyAlignment="1" applyProtection="1">
      <alignment vertical="top"/>
      <protection locked="0"/>
    </xf>
    <xf numFmtId="4" fontId="3" fillId="0" borderId="18" xfId="59" applyNumberFormat="1" applyFont="1" applyFill="1" applyBorder="1" applyAlignment="1" applyProtection="1">
      <alignment vertical="top"/>
      <protection locked="0"/>
    </xf>
    <xf numFmtId="4" fontId="4" fillId="0" borderId="12" xfId="59" applyNumberFormat="1" applyFont="1" applyFill="1" applyBorder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0" fontId="3" fillId="0" borderId="16" xfId="59" applyFont="1" applyFill="1" applyBorder="1" applyAlignment="1" applyProtection="1">
      <alignment vertical="top"/>
      <protection locked="0"/>
    </xf>
    <xf numFmtId="0" fontId="3" fillId="0" borderId="19" xfId="59" applyFont="1" applyFill="1" applyBorder="1" applyAlignment="1" applyProtection="1" quotePrefix="1">
      <alignment horizontal="center" vertical="top"/>
      <protection locked="0"/>
    </xf>
    <xf numFmtId="4" fontId="3" fillId="0" borderId="20" xfId="59" applyNumberFormat="1" applyFont="1" applyFill="1" applyBorder="1" applyAlignment="1" applyProtection="1">
      <alignment vertical="top"/>
      <protection locked="0"/>
    </xf>
    <xf numFmtId="4" fontId="4" fillId="0" borderId="13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0" fillId="0" borderId="16" xfId="59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left" vertical="top"/>
      <protection/>
    </xf>
    <xf numFmtId="0" fontId="4" fillId="0" borderId="16" xfId="59" applyFont="1" applyFill="1" applyBorder="1" applyAlignment="1" applyProtection="1">
      <alignment vertical="top"/>
      <protection/>
    </xf>
    <xf numFmtId="0" fontId="0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  <xf numFmtId="49" fontId="47" fillId="0" borderId="0" xfId="59" applyNumberFormat="1" applyFont="1" applyFill="1" applyBorder="1" applyAlignment="1" applyProtection="1">
      <alignment vertical="top"/>
      <protection locked="0"/>
    </xf>
    <xf numFmtId="0" fontId="48" fillId="0" borderId="0" xfId="61" applyFont="1">
      <alignment/>
      <protection/>
    </xf>
    <xf numFmtId="0" fontId="4" fillId="0" borderId="16" xfId="59" applyFont="1" applyFill="1" applyBorder="1" applyAlignment="1" applyProtection="1">
      <alignment horizontal="left" vertical="top" wrapText="1"/>
      <protection/>
    </xf>
    <xf numFmtId="0" fontId="4" fillId="0" borderId="21" xfId="59" applyFont="1" applyFill="1" applyBorder="1" applyAlignment="1" applyProtection="1">
      <alignment horizontal="left" vertical="top" wrapText="1"/>
      <protection/>
    </xf>
    <xf numFmtId="0" fontId="4" fillId="33" borderId="13" xfId="59" applyFont="1" applyFill="1" applyBorder="1" applyAlignment="1" applyProtection="1">
      <alignment horizontal="center" vertical="center" wrapText="1"/>
      <protection locked="0"/>
    </xf>
    <xf numFmtId="0" fontId="4" fillId="33" borderId="19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33" borderId="15" xfId="59" applyFont="1" applyFill="1" applyBorder="1" applyAlignment="1">
      <alignment horizontal="center" vertical="center" wrapText="1"/>
      <protection/>
    </xf>
    <xf numFmtId="0" fontId="4" fillId="33" borderId="19" xfId="59" applyFont="1" applyFill="1" applyBorder="1" applyAlignment="1">
      <alignment horizontal="center" vertical="center" wrapText="1"/>
      <protection/>
    </xf>
    <xf numFmtId="0" fontId="4" fillId="33" borderId="20" xfId="59" applyFont="1" applyFill="1" applyBorder="1" applyAlignment="1">
      <alignment horizontal="center" vertic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center" vertical="center" wrapText="1"/>
      <protection/>
    </xf>
    <xf numFmtId="0" fontId="4" fillId="33" borderId="23" xfId="59" applyFont="1" applyFill="1" applyBorder="1" applyAlignment="1">
      <alignment horizontal="center" vertical="center" wrapText="1"/>
      <protection/>
    </xf>
    <xf numFmtId="0" fontId="7" fillId="33" borderId="12" xfId="59" applyFont="1" applyFill="1" applyBorder="1" applyAlignment="1" applyProtection="1">
      <alignment horizontal="center" vertical="center" wrapText="1"/>
      <protection locked="0"/>
    </xf>
    <xf numFmtId="0" fontId="7" fillId="33" borderId="13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43</xdr:row>
      <xdr:rowOff>9525</xdr:rowOff>
    </xdr:from>
    <xdr:to>
      <xdr:col>8</xdr:col>
      <xdr:colOff>485775</xdr:colOff>
      <xdr:row>46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267700"/>
          <a:ext cx="9105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38100</xdr:rowOff>
    </xdr:from>
    <xdr:to>
      <xdr:col>2</xdr:col>
      <xdr:colOff>895350</xdr:colOff>
      <xdr:row>0</xdr:row>
      <xdr:rowOff>752475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810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971550</xdr:colOff>
      <xdr:row>0</xdr:row>
      <xdr:rowOff>638175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PageLayoutView="0" workbookViewId="0" topLeftCell="A28">
      <selection activeCell="C42" sqref="C42"/>
    </sheetView>
  </sheetViews>
  <sheetFormatPr defaultColWidth="12" defaultRowHeight="11.25"/>
  <cols>
    <col min="1" max="1" width="8.66015625" style="36" customWidth="1"/>
    <col min="2" max="2" width="1.83203125" style="36" customWidth="1"/>
    <col min="3" max="3" width="62.5" style="36" customWidth="1"/>
    <col min="4" max="4" width="17.83203125" style="36" customWidth="1"/>
    <col min="5" max="5" width="19.83203125" style="36" customWidth="1"/>
    <col min="6" max="7" width="17.83203125" style="36" customWidth="1"/>
    <col min="8" max="8" width="18.83203125" style="36" customWidth="1"/>
    <col min="9" max="9" width="17.83203125" style="36" customWidth="1"/>
    <col min="10" max="16384" width="12" style="36" customWidth="1"/>
  </cols>
  <sheetData>
    <row r="1" spans="2:9" s="2" customFormat="1" ht="64.5" customHeight="1">
      <c r="B1" s="61" t="s">
        <v>46</v>
      </c>
      <c r="C1" s="62"/>
      <c r="D1" s="62"/>
      <c r="E1" s="62"/>
      <c r="F1" s="62"/>
      <c r="G1" s="62"/>
      <c r="H1" s="62"/>
      <c r="I1" s="63"/>
    </row>
    <row r="2" spans="2:9" s="2" customFormat="1" ht="11.25">
      <c r="B2" s="47" t="s">
        <v>14</v>
      </c>
      <c r="C2" s="48"/>
      <c r="D2" s="46" t="s">
        <v>22</v>
      </c>
      <c r="E2" s="46"/>
      <c r="F2" s="46"/>
      <c r="G2" s="46"/>
      <c r="H2" s="46"/>
      <c r="I2" s="53" t="s">
        <v>19</v>
      </c>
    </row>
    <row r="3" spans="2:9" s="1" customFormat="1" ht="27" customHeight="1">
      <c r="B3" s="49"/>
      <c r="C3" s="50"/>
      <c r="D3" s="3" t="s">
        <v>15</v>
      </c>
      <c r="E3" s="4" t="s">
        <v>20</v>
      </c>
      <c r="F3" s="4" t="s">
        <v>16</v>
      </c>
      <c r="G3" s="4" t="s">
        <v>17</v>
      </c>
      <c r="H3" s="5" t="s">
        <v>18</v>
      </c>
      <c r="I3" s="54"/>
    </row>
    <row r="4" spans="2:9" s="1" customFormat="1" ht="11.25">
      <c r="B4" s="51"/>
      <c r="C4" s="52"/>
      <c r="D4" s="6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</row>
    <row r="5" spans="2:10" ht="11.25">
      <c r="B5" s="37"/>
      <c r="C5" s="40" t="s">
        <v>0</v>
      </c>
      <c r="D5" s="20">
        <v>11749912</v>
      </c>
      <c r="E5" s="20">
        <v>903457.7</v>
      </c>
      <c r="F5" s="20">
        <f aca="true" t="shared" si="0" ref="F5:F14">D5+E5</f>
        <v>12653369.7</v>
      </c>
      <c r="G5" s="20">
        <v>10331878.31</v>
      </c>
      <c r="H5" s="20">
        <v>10331878.31</v>
      </c>
      <c r="I5" s="20">
        <f aca="true" t="shared" si="1" ref="I5:I14">H5-D5</f>
        <v>-1418033.6899999995</v>
      </c>
      <c r="J5" s="42" t="s">
        <v>34</v>
      </c>
    </row>
    <row r="6" spans="2:10" ht="11.25">
      <c r="B6" s="32"/>
      <c r="C6" s="41" t="s">
        <v>1</v>
      </c>
      <c r="D6" s="21">
        <v>0</v>
      </c>
      <c r="E6" s="21">
        <v>0</v>
      </c>
      <c r="F6" s="21">
        <f t="shared" si="0"/>
        <v>0</v>
      </c>
      <c r="G6" s="21">
        <v>0</v>
      </c>
      <c r="H6" s="21">
        <v>0</v>
      </c>
      <c r="I6" s="21">
        <f t="shared" si="1"/>
        <v>0</v>
      </c>
      <c r="J6" s="42" t="s">
        <v>44</v>
      </c>
    </row>
    <row r="7" spans="2:10" ht="11.25">
      <c r="B7" s="37"/>
      <c r="C7" s="40" t="s">
        <v>2</v>
      </c>
      <c r="D7" s="21">
        <v>0</v>
      </c>
      <c r="E7" s="21">
        <v>0</v>
      </c>
      <c r="F7" s="21">
        <f t="shared" si="0"/>
        <v>0</v>
      </c>
      <c r="G7" s="21">
        <v>0</v>
      </c>
      <c r="H7" s="21">
        <v>0</v>
      </c>
      <c r="I7" s="21">
        <f t="shared" si="1"/>
        <v>0</v>
      </c>
      <c r="J7" s="42" t="s">
        <v>35</v>
      </c>
    </row>
    <row r="8" spans="2:10" ht="11.25">
      <c r="B8" s="37"/>
      <c r="C8" s="40" t="s">
        <v>3</v>
      </c>
      <c r="D8" s="21">
        <v>8432456</v>
      </c>
      <c r="E8" s="21">
        <v>0</v>
      </c>
      <c r="F8" s="21">
        <f t="shared" si="0"/>
        <v>8432456</v>
      </c>
      <c r="G8" s="21">
        <v>2784481.74</v>
      </c>
      <c r="H8" s="21">
        <v>2784481.74</v>
      </c>
      <c r="I8" s="21">
        <f t="shared" si="1"/>
        <v>-5647974.26</v>
      </c>
      <c r="J8" s="42" t="s">
        <v>36</v>
      </c>
    </row>
    <row r="9" spans="2:10" ht="11.25">
      <c r="B9" s="37"/>
      <c r="C9" s="40" t="s">
        <v>4</v>
      </c>
      <c r="D9" s="21">
        <v>9000</v>
      </c>
      <c r="E9" s="21">
        <v>7500000</v>
      </c>
      <c r="F9" s="21">
        <f t="shared" si="0"/>
        <v>7509000</v>
      </c>
      <c r="G9" s="21">
        <v>8674275.85</v>
      </c>
      <c r="H9" s="21">
        <v>8674275.85</v>
      </c>
      <c r="I9" s="21">
        <f t="shared" si="1"/>
        <v>8665275.85</v>
      </c>
      <c r="J9" s="42" t="s">
        <v>37</v>
      </c>
    </row>
    <row r="10" spans="2:10" ht="11.25">
      <c r="B10" s="32"/>
      <c r="C10" s="41" t="s">
        <v>5</v>
      </c>
      <c r="D10" s="21">
        <v>1078688</v>
      </c>
      <c r="E10" s="21">
        <v>2200000</v>
      </c>
      <c r="F10" s="21">
        <f t="shared" si="0"/>
        <v>3278688</v>
      </c>
      <c r="G10" s="21">
        <v>1318189.18</v>
      </c>
      <c r="H10" s="21">
        <v>1318189.18</v>
      </c>
      <c r="I10" s="21">
        <f t="shared" si="1"/>
        <v>239501.17999999993</v>
      </c>
      <c r="J10" s="42" t="s">
        <v>38</v>
      </c>
    </row>
    <row r="11" spans="2:10" ht="11.25">
      <c r="B11" s="37"/>
      <c r="C11" s="40" t="s">
        <v>24</v>
      </c>
      <c r="D11" s="21">
        <v>0</v>
      </c>
      <c r="E11" s="21">
        <v>0</v>
      </c>
      <c r="F11" s="21">
        <f t="shared" si="0"/>
        <v>0</v>
      </c>
      <c r="G11" s="21">
        <v>0</v>
      </c>
      <c r="H11" s="21">
        <v>0</v>
      </c>
      <c r="I11" s="21">
        <f t="shared" si="1"/>
        <v>0</v>
      </c>
      <c r="J11" s="42" t="s">
        <v>39</v>
      </c>
    </row>
    <row r="12" spans="2:10" ht="22.5">
      <c r="B12" s="37"/>
      <c r="C12" s="40" t="s">
        <v>25</v>
      </c>
      <c r="D12" s="21">
        <v>172628667.66</v>
      </c>
      <c r="E12" s="21">
        <v>3471871.22</v>
      </c>
      <c r="F12" s="21">
        <f t="shared" si="0"/>
        <v>176100538.88</v>
      </c>
      <c r="G12" s="21">
        <v>90246957.87</v>
      </c>
      <c r="H12" s="21">
        <v>90246957.87</v>
      </c>
      <c r="I12" s="21">
        <f t="shared" si="1"/>
        <v>-82381709.78999999</v>
      </c>
      <c r="J12" s="42" t="s">
        <v>40</v>
      </c>
    </row>
    <row r="13" spans="2:10" ht="22.5">
      <c r="B13" s="37"/>
      <c r="C13" s="40" t="s">
        <v>26</v>
      </c>
      <c r="D13" s="21">
        <v>0</v>
      </c>
      <c r="E13" s="21">
        <v>0</v>
      </c>
      <c r="F13" s="21">
        <f t="shared" si="0"/>
        <v>0</v>
      </c>
      <c r="G13" s="21">
        <v>0</v>
      </c>
      <c r="H13" s="21">
        <v>0</v>
      </c>
      <c r="I13" s="21">
        <f t="shared" si="1"/>
        <v>0</v>
      </c>
      <c r="J13" s="42" t="s">
        <v>41</v>
      </c>
    </row>
    <row r="14" spans="2:10" ht="11.25">
      <c r="B14" s="37"/>
      <c r="C14" s="40" t="s">
        <v>6</v>
      </c>
      <c r="D14" s="21">
        <v>0</v>
      </c>
      <c r="E14" s="21">
        <v>23594841.9</v>
      </c>
      <c r="F14" s="21">
        <f t="shared" si="0"/>
        <v>23594841.9</v>
      </c>
      <c r="G14" s="21">
        <v>0</v>
      </c>
      <c r="H14" s="21">
        <v>0</v>
      </c>
      <c r="I14" s="21">
        <f t="shared" si="1"/>
        <v>0</v>
      </c>
      <c r="J14" s="42" t="s">
        <v>42</v>
      </c>
    </row>
    <row r="15" spans="2:10" ht="11.25">
      <c r="B15" s="37"/>
      <c r="D15" s="12"/>
      <c r="E15" s="12"/>
      <c r="F15" s="12"/>
      <c r="G15" s="12"/>
      <c r="H15" s="12"/>
      <c r="I15" s="12"/>
      <c r="J15" s="42" t="s">
        <v>43</v>
      </c>
    </row>
    <row r="16" spans="2:10" ht="11.25">
      <c r="B16" s="8"/>
      <c r="C16" s="9" t="s">
        <v>13</v>
      </c>
      <c r="D16" s="22">
        <f aca="true" t="shared" si="2" ref="D16:I16">SUM(D5:D14)</f>
        <v>193898723.66</v>
      </c>
      <c r="E16" s="22">
        <f t="shared" si="2"/>
        <v>37670170.82</v>
      </c>
      <c r="F16" s="22">
        <f t="shared" si="2"/>
        <v>231568894.48</v>
      </c>
      <c r="G16" s="22">
        <f t="shared" si="2"/>
        <v>113355782.95</v>
      </c>
      <c r="H16" s="10">
        <f t="shared" si="2"/>
        <v>113355782.95</v>
      </c>
      <c r="I16" s="11">
        <f t="shared" si="2"/>
        <v>-80542940.71</v>
      </c>
      <c r="J16" s="42" t="s">
        <v>43</v>
      </c>
    </row>
    <row r="17" spans="2:10" ht="11.25">
      <c r="B17" s="33"/>
      <c r="C17" s="28"/>
      <c r="D17" s="29"/>
      <c r="E17" s="29"/>
      <c r="F17" s="34"/>
      <c r="G17" s="30" t="s">
        <v>21</v>
      </c>
      <c r="H17" s="35"/>
      <c r="I17" s="26"/>
      <c r="J17" s="42" t="s">
        <v>43</v>
      </c>
    </row>
    <row r="18" spans="2:10" ht="11.25">
      <c r="B18" s="55" t="s">
        <v>23</v>
      </c>
      <c r="C18" s="56"/>
      <c r="D18" s="46" t="s">
        <v>22</v>
      </c>
      <c r="E18" s="46"/>
      <c r="F18" s="46"/>
      <c r="G18" s="46"/>
      <c r="H18" s="46"/>
      <c r="I18" s="53" t="s">
        <v>19</v>
      </c>
      <c r="J18" s="42" t="s">
        <v>43</v>
      </c>
    </row>
    <row r="19" spans="2:10" ht="22.5">
      <c r="B19" s="57"/>
      <c r="C19" s="58"/>
      <c r="D19" s="3" t="s">
        <v>15</v>
      </c>
      <c r="E19" s="4" t="s">
        <v>20</v>
      </c>
      <c r="F19" s="4" t="s">
        <v>16</v>
      </c>
      <c r="G19" s="4" t="s">
        <v>17</v>
      </c>
      <c r="H19" s="5" t="s">
        <v>18</v>
      </c>
      <c r="I19" s="54"/>
      <c r="J19" s="42" t="s">
        <v>43</v>
      </c>
    </row>
    <row r="20" spans="2:10" ht="11.25">
      <c r="B20" s="59"/>
      <c r="C20" s="60"/>
      <c r="D20" s="6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42" t="s">
        <v>43</v>
      </c>
    </row>
    <row r="21" spans="2:10" ht="11.25">
      <c r="B21" s="38" t="s">
        <v>27</v>
      </c>
      <c r="C21" s="14"/>
      <c r="D21" s="23">
        <f aca="true" t="shared" si="3" ref="D21:I21">SUM(D22+D23+D24+D25+D26+D27+D28+D29)</f>
        <v>193898723.66</v>
      </c>
      <c r="E21" s="23">
        <f t="shared" si="3"/>
        <v>14075328.92</v>
      </c>
      <c r="F21" s="23">
        <f t="shared" si="3"/>
        <v>207974052.57999998</v>
      </c>
      <c r="G21" s="23">
        <f t="shared" si="3"/>
        <v>113355782.95</v>
      </c>
      <c r="H21" s="23">
        <f t="shared" si="3"/>
        <v>113355782.95</v>
      </c>
      <c r="I21" s="23">
        <f t="shared" si="3"/>
        <v>-80542940.71</v>
      </c>
      <c r="J21" s="42" t="s">
        <v>43</v>
      </c>
    </row>
    <row r="22" spans="2:10" ht="11.25">
      <c r="B22" s="15"/>
      <c r="C22" s="16" t="s">
        <v>0</v>
      </c>
      <c r="D22" s="24">
        <v>11749912</v>
      </c>
      <c r="E22" s="24">
        <v>903457.7</v>
      </c>
      <c r="F22" s="24">
        <f aca="true" t="shared" si="4" ref="F22:F29">D22+E22</f>
        <v>12653369.7</v>
      </c>
      <c r="G22" s="24">
        <v>10331878.31</v>
      </c>
      <c r="H22" s="24">
        <v>10331878.31</v>
      </c>
      <c r="I22" s="24">
        <f aca="true" t="shared" si="5" ref="I22:I29">H22-D22</f>
        <v>-1418033.6899999995</v>
      </c>
      <c r="J22" s="42" t="s">
        <v>34</v>
      </c>
    </row>
    <row r="23" spans="2:10" ht="11.25">
      <c r="B23" s="15"/>
      <c r="C23" s="16" t="s">
        <v>1</v>
      </c>
      <c r="D23" s="24">
        <v>0</v>
      </c>
      <c r="E23" s="24">
        <v>0</v>
      </c>
      <c r="F23" s="24">
        <f t="shared" si="4"/>
        <v>0</v>
      </c>
      <c r="G23" s="24">
        <v>0</v>
      </c>
      <c r="H23" s="24">
        <v>0</v>
      </c>
      <c r="I23" s="24">
        <f t="shared" si="5"/>
        <v>0</v>
      </c>
      <c r="J23" s="42" t="s">
        <v>44</v>
      </c>
    </row>
    <row r="24" spans="2:10" ht="11.25">
      <c r="B24" s="15"/>
      <c r="C24" s="16" t="s">
        <v>2</v>
      </c>
      <c r="D24" s="24">
        <v>0</v>
      </c>
      <c r="E24" s="24">
        <v>0</v>
      </c>
      <c r="F24" s="24">
        <f t="shared" si="4"/>
        <v>0</v>
      </c>
      <c r="G24" s="24">
        <v>0</v>
      </c>
      <c r="H24" s="24">
        <v>0</v>
      </c>
      <c r="I24" s="24">
        <f t="shared" si="5"/>
        <v>0</v>
      </c>
      <c r="J24" s="42" t="s">
        <v>35</v>
      </c>
    </row>
    <row r="25" spans="2:10" ht="11.25">
      <c r="B25" s="15"/>
      <c r="C25" s="16" t="s">
        <v>3</v>
      </c>
      <c r="D25" s="24">
        <v>8432456</v>
      </c>
      <c r="E25" s="24">
        <v>0</v>
      </c>
      <c r="F25" s="24">
        <f t="shared" si="4"/>
        <v>8432456</v>
      </c>
      <c r="G25" s="24">
        <v>2784481.74</v>
      </c>
      <c r="H25" s="24">
        <v>2784481.74</v>
      </c>
      <c r="I25" s="24">
        <f t="shared" si="5"/>
        <v>-5647974.26</v>
      </c>
      <c r="J25" s="42" t="s">
        <v>36</v>
      </c>
    </row>
    <row r="26" spans="2:10" ht="11.25">
      <c r="B26" s="15"/>
      <c r="C26" s="16" t="s">
        <v>28</v>
      </c>
      <c r="D26" s="24">
        <v>9000</v>
      </c>
      <c r="E26" s="24">
        <v>7500000</v>
      </c>
      <c r="F26" s="24">
        <f t="shared" si="4"/>
        <v>7509000</v>
      </c>
      <c r="G26" s="24">
        <v>8674275.85</v>
      </c>
      <c r="H26" s="24">
        <v>8674275.85</v>
      </c>
      <c r="I26" s="24">
        <f t="shared" si="5"/>
        <v>8665275.85</v>
      </c>
      <c r="J26" s="42" t="s">
        <v>37</v>
      </c>
    </row>
    <row r="27" spans="2:10" ht="11.25">
      <c r="B27" s="15"/>
      <c r="C27" s="16" t="s">
        <v>29</v>
      </c>
      <c r="D27" s="24">
        <v>1078688</v>
      </c>
      <c r="E27" s="24">
        <v>2200000</v>
      </c>
      <c r="F27" s="24">
        <f t="shared" si="4"/>
        <v>3278688</v>
      </c>
      <c r="G27" s="24">
        <v>1318189.18</v>
      </c>
      <c r="H27" s="24">
        <v>1318189.18</v>
      </c>
      <c r="I27" s="24">
        <f t="shared" si="5"/>
        <v>239501.17999999993</v>
      </c>
      <c r="J27" s="42" t="s">
        <v>38</v>
      </c>
    </row>
    <row r="28" spans="2:10" ht="22.5">
      <c r="B28" s="15"/>
      <c r="C28" s="16" t="s">
        <v>30</v>
      </c>
      <c r="D28" s="24">
        <v>172628667.66</v>
      </c>
      <c r="E28" s="24">
        <v>3471871.22</v>
      </c>
      <c r="F28" s="24">
        <f t="shared" si="4"/>
        <v>176100538.88</v>
      </c>
      <c r="G28" s="24">
        <v>90246957.87</v>
      </c>
      <c r="H28" s="24">
        <v>90246957.87</v>
      </c>
      <c r="I28" s="24">
        <f t="shared" si="5"/>
        <v>-82381709.78999999</v>
      </c>
      <c r="J28" s="42" t="s">
        <v>40</v>
      </c>
    </row>
    <row r="29" spans="2:10" ht="22.5">
      <c r="B29" s="15"/>
      <c r="C29" s="16" t="s">
        <v>26</v>
      </c>
      <c r="D29" s="24">
        <v>0</v>
      </c>
      <c r="E29" s="24">
        <v>0</v>
      </c>
      <c r="F29" s="24">
        <f t="shared" si="4"/>
        <v>0</v>
      </c>
      <c r="G29" s="24">
        <v>0</v>
      </c>
      <c r="H29" s="24">
        <v>0</v>
      </c>
      <c r="I29" s="24">
        <f t="shared" si="5"/>
        <v>0</v>
      </c>
      <c r="J29" s="42" t="s">
        <v>41</v>
      </c>
    </row>
    <row r="30" spans="2:10" ht="11.25">
      <c r="B30" s="15"/>
      <c r="C30" s="16"/>
      <c r="D30" s="24"/>
      <c r="E30" s="24"/>
      <c r="F30" s="24"/>
      <c r="G30" s="24"/>
      <c r="H30" s="24"/>
      <c r="I30" s="24"/>
      <c r="J30" s="42" t="s">
        <v>43</v>
      </c>
    </row>
    <row r="31" spans="2:10" ht="41.25" customHeight="1">
      <c r="B31" s="44" t="s">
        <v>45</v>
      </c>
      <c r="C31" s="45"/>
      <c r="D31" s="25">
        <f aca="true" t="shared" si="6" ref="D31:I31">SUM(D32:D35)</f>
        <v>0</v>
      </c>
      <c r="E31" s="25">
        <f t="shared" si="6"/>
        <v>0</v>
      </c>
      <c r="F31" s="25">
        <f t="shared" si="6"/>
        <v>0</v>
      </c>
      <c r="G31" s="25">
        <f t="shared" si="6"/>
        <v>0</v>
      </c>
      <c r="H31" s="25">
        <f t="shared" si="6"/>
        <v>0</v>
      </c>
      <c r="I31" s="25">
        <f t="shared" si="6"/>
        <v>0</v>
      </c>
      <c r="J31" s="42" t="s">
        <v>43</v>
      </c>
    </row>
    <row r="32" spans="2:10" ht="11.25">
      <c r="B32" s="15"/>
      <c r="C32" s="16" t="s">
        <v>1</v>
      </c>
      <c r="D32" s="24">
        <v>0</v>
      </c>
      <c r="E32" s="24">
        <v>0</v>
      </c>
      <c r="F32" s="24">
        <f>D32+E32</f>
        <v>0</v>
      </c>
      <c r="G32" s="24">
        <v>0</v>
      </c>
      <c r="H32" s="24">
        <v>0</v>
      </c>
      <c r="I32" s="24">
        <f>H32-D32</f>
        <v>0</v>
      </c>
      <c r="J32" s="42" t="s">
        <v>44</v>
      </c>
    </row>
    <row r="33" spans="2:10" ht="11.25">
      <c r="B33" s="15"/>
      <c r="C33" s="16" t="s">
        <v>31</v>
      </c>
      <c r="D33" s="24">
        <v>0</v>
      </c>
      <c r="E33" s="24">
        <v>0</v>
      </c>
      <c r="F33" s="24">
        <f>D33+E33</f>
        <v>0</v>
      </c>
      <c r="G33" s="24">
        <v>0</v>
      </c>
      <c r="H33" s="24">
        <v>0</v>
      </c>
      <c r="I33" s="24">
        <f>H33-D33</f>
        <v>0</v>
      </c>
      <c r="J33" s="42" t="s">
        <v>37</v>
      </c>
    </row>
    <row r="34" spans="2:10" ht="11.25">
      <c r="B34" s="15"/>
      <c r="C34" s="16" t="s">
        <v>32</v>
      </c>
      <c r="D34" s="24">
        <v>0</v>
      </c>
      <c r="E34" s="24">
        <v>0</v>
      </c>
      <c r="F34" s="24">
        <f>D34+E34</f>
        <v>0</v>
      </c>
      <c r="G34" s="24">
        <v>0</v>
      </c>
      <c r="H34" s="24">
        <v>0</v>
      </c>
      <c r="I34" s="24">
        <f>H34-D34</f>
        <v>0</v>
      </c>
      <c r="J34" s="42" t="s">
        <v>39</v>
      </c>
    </row>
    <row r="35" spans="2:10" ht="22.5">
      <c r="B35" s="15"/>
      <c r="C35" s="16" t="s">
        <v>26</v>
      </c>
      <c r="D35" s="24">
        <v>0</v>
      </c>
      <c r="E35" s="24">
        <v>0</v>
      </c>
      <c r="F35" s="24">
        <f>D35+E35</f>
        <v>0</v>
      </c>
      <c r="G35" s="24">
        <v>0</v>
      </c>
      <c r="H35" s="24">
        <v>0</v>
      </c>
      <c r="I35" s="24">
        <f>H35-D35</f>
        <v>0</v>
      </c>
      <c r="J35" s="42" t="s">
        <v>41</v>
      </c>
    </row>
    <row r="36" spans="2:10" ht="11.25">
      <c r="B36" s="15"/>
      <c r="C36" s="16"/>
      <c r="D36" s="24"/>
      <c r="E36" s="24"/>
      <c r="F36" s="24"/>
      <c r="G36" s="24"/>
      <c r="H36" s="24"/>
      <c r="I36" s="24"/>
      <c r="J36" s="42" t="s">
        <v>43</v>
      </c>
    </row>
    <row r="37" spans="2:10" ht="11.25">
      <c r="B37" s="39" t="s">
        <v>33</v>
      </c>
      <c r="C37" s="17"/>
      <c r="D37" s="25">
        <f aca="true" t="shared" si="7" ref="D37:I37">SUM(D38)</f>
        <v>0</v>
      </c>
      <c r="E37" s="25">
        <f t="shared" si="7"/>
        <v>23594841.9</v>
      </c>
      <c r="F37" s="25">
        <f t="shared" si="7"/>
        <v>23594841.9</v>
      </c>
      <c r="G37" s="25">
        <f t="shared" si="7"/>
        <v>0</v>
      </c>
      <c r="H37" s="25">
        <f t="shared" si="7"/>
        <v>0</v>
      </c>
      <c r="I37" s="25">
        <f t="shared" si="7"/>
        <v>0</v>
      </c>
      <c r="J37" s="42" t="s">
        <v>43</v>
      </c>
    </row>
    <row r="38" spans="2:10" ht="11.25">
      <c r="B38" s="13"/>
      <c r="C38" s="16" t="s">
        <v>6</v>
      </c>
      <c r="D38" s="24">
        <v>0</v>
      </c>
      <c r="E38" s="24">
        <v>23594841.9</v>
      </c>
      <c r="F38" s="24">
        <f>D38+E38</f>
        <v>23594841.9</v>
      </c>
      <c r="G38" s="24">
        <v>0</v>
      </c>
      <c r="H38" s="24">
        <v>0</v>
      </c>
      <c r="I38" s="24">
        <f>H38-D38</f>
        <v>0</v>
      </c>
      <c r="J38" s="42" t="s">
        <v>42</v>
      </c>
    </row>
    <row r="39" spans="2:10" ht="11.25">
      <c r="B39" s="18"/>
      <c r="C39" s="19" t="s">
        <v>13</v>
      </c>
      <c r="D39" s="22">
        <f aca="true" t="shared" si="8" ref="D39:I39">SUM(D37+D31+D21)</f>
        <v>193898723.66</v>
      </c>
      <c r="E39" s="22">
        <f t="shared" si="8"/>
        <v>37670170.82</v>
      </c>
      <c r="F39" s="22">
        <f t="shared" si="8"/>
        <v>231568894.48</v>
      </c>
      <c r="G39" s="22">
        <f t="shared" si="8"/>
        <v>113355782.95</v>
      </c>
      <c r="H39" s="22">
        <f t="shared" si="8"/>
        <v>113355782.95</v>
      </c>
      <c r="I39" s="11">
        <f t="shared" si="8"/>
        <v>-80542940.71</v>
      </c>
      <c r="J39" s="42" t="s">
        <v>43</v>
      </c>
    </row>
    <row r="40" spans="2:10" ht="11.25">
      <c r="B40" s="27"/>
      <c r="C40" s="28"/>
      <c r="D40" s="29"/>
      <c r="E40" s="29"/>
      <c r="F40" s="29"/>
      <c r="G40" s="30" t="s">
        <v>21</v>
      </c>
      <c r="H40" s="31"/>
      <c r="I40" s="26"/>
      <c r="J40" s="42" t="s">
        <v>43</v>
      </c>
    </row>
    <row r="41" ht="11.25">
      <c r="C41" s="43" t="s">
        <v>47</v>
      </c>
    </row>
    <row r="42" ht="11.25">
      <c r="C42" s="40"/>
    </row>
    <row r="44" spans="3:9" ht="30.75" customHeight="1">
      <c r="C44" s="40"/>
      <c r="D44" s="40"/>
      <c r="E44" s="40"/>
      <c r="F44" s="40"/>
      <c r="G44" s="40"/>
      <c r="H44" s="40"/>
      <c r="I44" s="40"/>
    </row>
    <row r="45" ht="11.25"/>
    <row r="46" ht="11.25"/>
  </sheetData>
  <sheetProtection/>
  <mergeCells count="8">
    <mergeCell ref="B31:C31"/>
    <mergeCell ref="B1:I1"/>
    <mergeCell ref="B2:C4"/>
    <mergeCell ref="D2:H2"/>
    <mergeCell ref="I2:I3"/>
    <mergeCell ref="B18:C20"/>
    <mergeCell ref="D18:H18"/>
    <mergeCell ref="I18:I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2020-09-03T19:53:24Z</cp:lastPrinted>
  <dcterms:created xsi:type="dcterms:W3CDTF">2012-12-11T20:48:19Z</dcterms:created>
  <dcterms:modified xsi:type="dcterms:W3CDTF">2020-10-30T22:03:02Z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